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8295"/>
  </bookViews>
  <sheets>
    <sheet name="S1600" sheetId="1" r:id="rId1"/>
    <sheet name="А5723" sheetId="3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2" i="3" l="1"/>
  <c r="N19" i="3"/>
  <c r="N17" i="3"/>
  <c r="N16" i="3"/>
  <c r="N15" i="3" l="1"/>
  <c r="N14" i="3"/>
  <c r="N13" i="3"/>
  <c r="N12" i="3"/>
  <c r="N11" i="3"/>
  <c r="N10" i="3"/>
  <c r="N10" i="1"/>
  <c r="N13" i="1"/>
  <c r="N12" i="1"/>
  <c r="N11" i="1"/>
  <c r="N21" i="1"/>
  <c r="N20" i="1" l="1"/>
  <c r="N19" i="1"/>
  <c r="N18" i="1"/>
  <c r="N17" i="1"/>
  <c r="N16" i="1"/>
  <c r="N15" i="1"/>
  <c r="N14" i="1"/>
  <c r="N18" i="3" l="1"/>
  <c r="N20" i="3"/>
  <c r="N21" i="3"/>
  <c r="N23" i="3"/>
  <c r="N24" i="3"/>
  <c r="N25" i="3"/>
  <c r="N26" i="3"/>
  <c r="N27" i="3"/>
  <c r="N28" i="3"/>
  <c r="N29" i="3"/>
  <c r="N30" i="3"/>
  <c r="N31" i="3"/>
  <c r="N32" i="3"/>
</calcChain>
</file>

<file path=xl/comments1.xml><?xml version="1.0" encoding="utf-8"?>
<comments xmlns="http://schemas.openxmlformats.org/spreadsheetml/2006/main">
  <authors>
    <author>Автор</author>
  </authors>
  <commentList>
    <comment ref="D6" authorId="0">
      <text>
        <r>
          <rPr>
            <b/>
            <sz val="9"/>
            <color indexed="81"/>
            <rFont val="Tahoma"/>
            <family val="2"/>
            <charset val="204"/>
          </rPr>
          <t>Автор:
 Номер ЕКП, Статус соревнования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название документа</t>
        </r>
      </text>
    </comment>
    <comment ref="G4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</t>
        </r>
      </text>
    </comment>
    <comment ref="H4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G4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H4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H44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G4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
</t>
        </r>
      </text>
    </comment>
    <comment ref="H4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6" authorId="0">
      <text>
        <r>
          <rPr>
            <b/>
            <sz val="9"/>
            <color indexed="81"/>
            <rFont val="Tahoma"/>
            <family val="2"/>
            <charset val="204"/>
          </rPr>
          <t>Автор:
 Номер ЕКП, Статус соревнования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название документа</t>
        </r>
      </text>
    </comment>
    <comment ref="G3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</t>
        </r>
      </text>
    </comment>
    <comment ref="H35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G3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H36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  <comment ref="H38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СК
</t>
        </r>
      </text>
    </comment>
    <comment ref="G3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Фамилия и инициалы 
</t>
        </r>
      </text>
    </comment>
    <comment ref="H39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Судейская категория, № аккр.</t>
        </r>
      </text>
    </comment>
  </commentList>
</comments>
</file>

<file path=xl/sharedStrings.xml><?xml version="1.0" encoding="utf-8"?>
<sst xmlns="http://schemas.openxmlformats.org/spreadsheetml/2006/main" count="201" uniqueCount="110">
  <si>
    <t>Главный секретарь</t>
  </si>
  <si>
    <t>Гусев Дмитрий</t>
  </si>
  <si>
    <t>Главный судья/Рук. Гонки</t>
  </si>
  <si>
    <t>Итого:</t>
  </si>
  <si>
    <t>б/р</t>
  </si>
  <si>
    <t>Дюдякова Наталья</t>
  </si>
  <si>
    <t>КМС</t>
  </si>
  <si>
    <t>МС</t>
  </si>
  <si>
    <t>Искоянц Самвел</t>
  </si>
  <si>
    <t>Тимичев Алексей</t>
  </si>
  <si>
    <t>Тонков Антон</t>
  </si>
  <si>
    <t>Волков Алексей</t>
  </si>
  <si>
    <t>Буянов Алексей</t>
  </si>
  <si>
    <t>Дударев Дмитрий</t>
  </si>
  <si>
    <t>№ лицензии заявителя</t>
  </si>
  <si>
    <t>Заявитель/регион заявителя</t>
  </si>
  <si>
    <t>Субьект РФ/регион проживания</t>
  </si>
  <si>
    <t>Разряд пилота</t>
  </si>
  <si>
    <t>№ лицензии пилота</t>
  </si>
  <si>
    <t>Фамилия, Имя водителя</t>
  </si>
  <si>
    <t>ст.№</t>
  </si>
  <si>
    <t>публикации</t>
  </si>
  <si>
    <t>Дата и время</t>
  </si>
  <si>
    <t>Нижегородская область,  г.Богородск</t>
  </si>
  <si>
    <t>ООО АСК "Нижегородское кольцо"</t>
  </si>
  <si>
    <t>РФСОО "ФРАМСНО"</t>
  </si>
  <si>
    <t>РОССИЙСКАЯ АВТОМОБИЛЬНАЯ ФЕДЕРАЦИЯ</t>
  </si>
  <si>
    <t>МИНИСТЕРСТВО СПОРТА РФ</t>
  </si>
  <si>
    <t>Пичугин Вадим</t>
  </si>
  <si>
    <t>Ким Дмитрий</t>
  </si>
  <si>
    <t>Басыров Радик</t>
  </si>
  <si>
    <t>пилота</t>
  </si>
  <si>
    <t>итог</t>
  </si>
  <si>
    <t xml:space="preserve">место </t>
  </si>
  <si>
    <t>1 этап</t>
  </si>
  <si>
    <t xml:space="preserve">2 этап </t>
  </si>
  <si>
    <t>3 этап</t>
  </si>
  <si>
    <t>АКГ</t>
  </si>
  <si>
    <t>4 этап</t>
  </si>
  <si>
    <t>5 этап</t>
  </si>
  <si>
    <t>Сальников Александр</t>
  </si>
  <si>
    <t>Новиков Дмитрий</t>
  </si>
  <si>
    <t>Березин Виктор</t>
  </si>
  <si>
    <t>Елисеева Татьяна</t>
  </si>
  <si>
    <t xml:space="preserve">МС </t>
  </si>
  <si>
    <t>г. Нижний Новгород</t>
  </si>
  <si>
    <t>г Владимир</t>
  </si>
  <si>
    <t>г Саров</t>
  </si>
  <si>
    <t>г Пенза</t>
  </si>
  <si>
    <t>г Нижний Новгород</t>
  </si>
  <si>
    <t>МСМК</t>
  </si>
  <si>
    <t>г Москва</t>
  </si>
  <si>
    <t xml:space="preserve">Дударев Дмитрий </t>
  </si>
  <si>
    <t xml:space="preserve">ПРОТОКОЛ ИТОГОВЫХ РЕЗУЛЬТАТОВ КЛАСС  "А5723 " </t>
  </si>
  <si>
    <t>Подколодников Вячеслав</t>
  </si>
  <si>
    <t>Крупнов Дмитрий</t>
  </si>
  <si>
    <t>г Тольяти</t>
  </si>
  <si>
    <t>Греков Ярослав</t>
  </si>
  <si>
    <t xml:space="preserve">Греков Олег </t>
  </si>
  <si>
    <t xml:space="preserve">Дюдякова Наталья </t>
  </si>
  <si>
    <t>Таранков Сергей</t>
  </si>
  <si>
    <t>Таранкова Екатерина</t>
  </si>
  <si>
    <t>Нижний Новгород</t>
  </si>
  <si>
    <t>г Сочи</t>
  </si>
  <si>
    <t>Команда Мощные</t>
  </si>
  <si>
    <t>Чеглаков Евгений</t>
  </si>
  <si>
    <t>Елизаров Максим</t>
  </si>
  <si>
    <t>Тимичев Алесей</t>
  </si>
  <si>
    <t>Минаков Даниил</t>
  </si>
  <si>
    <t>г Самара</t>
  </si>
  <si>
    <t xml:space="preserve">Волков Алексей </t>
  </si>
  <si>
    <t xml:space="preserve">Ким Дмитрий </t>
  </si>
  <si>
    <t>1660261811Л</t>
  </si>
  <si>
    <t xml:space="preserve">Чемпионат Нижегородской области по автомобильным кольцевым  гонкам 2024 г.
</t>
  </si>
  <si>
    <t xml:space="preserve">Чемпионат Нижегородской области по автомобильным кольцевым гонкам  2024 г.
</t>
  </si>
  <si>
    <t xml:space="preserve">ПРОТОКОЛ ИТОГОВЫХ РЕЗУЛЬТАТОВ КЛАСС  "S 1600" </t>
  </si>
  <si>
    <t>Шик Кай</t>
  </si>
  <si>
    <t>Санкт-Петербург</t>
  </si>
  <si>
    <t>г. Москвва</t>
  </si>
  <si>
    <t>ALGA MOTORSPORT</t>
  </si>
  <si>
    <t>Кокорев Станислав</t>
  </si>
  <si>
    <t>Лушниченко Сергей</t>
  </si>
  <si>
    <t>Киракосян Артур</t>
  </si>
  <si>
    <t>г. Йошкар-Ола</t>
  </si>
  <si>
    <t xml:space="preserve">г. Москва </t>
  </si>
  <si>
    <t>Bragin Racing Team</t>
  </si>
  <si>
    <t>Солодков Алексей</t>
  </si>
  <si>
    <t>Димитрадзе Вахтанг</t>
  </si>
  <si>
    <t>Перешивалов Богдан</t>
  </si>
  <si>
    <t>Воронов Александр</t>
  </si>
  <si>
    <t>Казаков Даниил</t>
  </si>
  <si>
    <t>Янов Константин</t>
  </si>
  <si>
    <t>Москва</t>
  </si>
  <si>
    <t>Димитрадзе В., Москва</t>
  </si>
  <si>
    <t>Нижегородская обл.</t>
  </si>
  <si>
    <t>Самарская обл.</t>
  </si>
  <si>
    <t>Калиновик Л., Самарская обл.</t>
  </si>
  <si>
    <t>Ставропольский край</t>
  </si>
  <si>
    <t>Рыженко С., Ставропольский край.</t>
  </si>
  <si>
    <t>Кислов Егор</t>
  </si>
  <si>
    <t>SMP racing</t>
  </si>
  <si>
    <t>Солодков А.</t>
  </si>
  <si>
    <t>Щеголев Сергей</t>
  </si>
  <si>
    <t xml:space="preserve">Щеголев С. </t>
  </si>
  <si>
    <t>Воронов А.</t>
  </si>
  <si>
    <t>аккр.№, В24-6333</t>
  </si>
  <si>
    <t>Шарапова Наталья</t>
  </si>
  <si>
    <t>аккр.№, В24-6324</t>
  </si>
  <si>
    <t>Грязнов Даниил</t>
  </si>
  <si>
    <t>г. Владимир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</si>
</sst>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13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0" fillId="0" borderId="6" xfId="0" applyFill="1" applyBorder="1"/>
    <xf numFmtId="0" fontId="3" fillId="0" borderId="14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right" wrapText="1"/>
    </xf>
    <xf numFmtId="20" fontId="0" fillId="0" borderId="0" xfId="0" applyNumberFormat="1" applyFill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0" fillId="0" borderId="4" xfId="0" applyFill="1" applyBorder="1"/>
    <xf numFmtId="0" fontId="3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/>
    <xf numFmtId="0" fontId="0" fillId="0" borderId="1" xfId="0" applyFill="1" applyBorder="1" applyAlignment="1">
      <alignment wrapText="1"/>
    </xf>
    <xf numFmtId="0" fontId="0" fillId="0" borderId="6" xfId="0" applyFill="1" applyBorder="1" applyAlignment="1"/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 vertical="center"/>
    </xf>
    <xf numFmtId="0" fontId="0" fillId="2" borderId="4" xfId="0" applyFill="1" applyBorder="1"/>
    <xf numFmtId="0" fontId="2" fillId="2" borderId="6" xfId="0" applyFont="1" applyFill="1" applyBorder="1" applyAlignment="1">
      <alignment horizontal="center" vertical="center"/>
    </xf>
    <xf numFmtId="0" fontId="0" fillId="2" borderId="6" xfId="0" applyFill="1" applyBorder="1"/>
    <xf numFmtId="0" fontId="1" fillId="2" borderId="6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2" borderId="9" xfId="0" applyFill="1" applyBorder="1"/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0" fillId="2" borderId="6" xfId="0" applyNumberFormat="1" applyFill="1" applyBorder="1"/>
    <xf numFmtId="0" fontId="0" fillId="0" borderId="6" xfId="0" applyNumberFormat="1" applyFill="1" applyBorder="1"/>
    <xf numFmtId="0" fontId="0" fillId="3" borderId="6" xfId="0" applyFill="1" applyBorder="1"/>
    <xf numFmtId="0" fontId="0" fillId="3" borderId="4" xfId="0" applyNumberFormat="1" applyFill="1" applyBorder="1"/>
    <xf numFmtId="0" fontId="3" fillId="0" borderId="17" xfId="0" applyFont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4" fillId="0" borderId="0" xfId="0" applyNumberFormat="1" applyFont="1" applyFill="1" applyAlignment="1">
      <alignment vertical="center" wrapText="1"/>
    </xf>
    <xf numFmtId="0" fontId="3" fillId="0" borderId="6" xfId="0" applyFont="1" applyFill="1" applyBorder="1"/>
    <xf numFmtId="0" fontId="3" fillId="0" borderId="4" xfId="0" applyFont="1" applyFill="1" applyBorder="1"/>
    <xf numFmtId="0" fontId="3" fillId="2" borderId="4" xfId="0" applyFont="1" applyFill="1" applyBorder="1"/>
    <xf numFmtId="0" fontId="3" fillId="2" borderId="6" xfId="0" applyFont="1" applyFill="1" applyBorder="1"/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0" fillId="0" borderId="2" xfId="0" applyFill="1" applyBorder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Fill="1" applyBorder="1"/>
  </cellXfs>
  <cellStyles count="7">
    <cellStyle name="Обычный" xfId="0" builtinId="0"/>
    <cellStyle name="Обычный 2" xfId="1"/>
    <cellStyle name="Обычный 2 2" xfId="2"/>
    <cellStyle name="Обычный 2 3" xfId="3"/>
    <cellStyle name="Обычный 3" xfId="4"/>
    <cellStyle name="Обычный 4" xfId="5"/>
    <cellStyle name="Обычный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38101</xdr:colOff>
      <xdr:row>0</xdr:row>
      <xdr:rowOff>47625</xdr:rowOff>
    </xdr:from>
    <xdr:ext cx="895350" cy="885826"/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1" y="47625"/>
          <a:ext cx="895350" cy="885826"/>
        </a:xfrm>
        <a:prstGeom prst="rect">
          <a:avLst/>
        </a:prstGeom>
      </xdr:spPr>
    </xdr:pic>
    <xdr:clientData/>
  </xdr:oneCellAnchor>
  <xdr:oneCellAnchor>
    <xdr:from>
      <xdr:col>6</xdr:col>
      <xdr:colOff>990599</xdr:colOff>
      <xdr:row>0</xdr:row>
      <xdr:rowOff>133350</xdr:rowOff>
    </xdr:from>
    <xdr:ext cx="2257425" cy="790575"/>
    <xdr:pic>
      <xdr:nvPicPr>
        <xdr:cNvPr id="3" name="Picture 7" descr="skbk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1533524" y="133350"/>
          <a:ext cx="22574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5</xdr:col>
      <xdr:colOff>790575</xdr:colOff>
      <xdr:row>0</xdr:row>
      <xdr:rowOff>1</xdr:rowOff>
    </xdr:from>
    <xdr:to>
      <xdr:col>6</xdr:col>
      <xdr:colOff>561975</xdr:colOff>
      <xdr:row>4</xdr:row>
      <xdr:rowOff>179896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1"/>
          <a:ext cx="219075" cy="941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38101</xdr:colOff>
      <xdr:row>0</xdr:row>
      <xdr:rowOff>47625</xdr:rowOff>
    </xdr:from>
    <xdr:ext cx="895350" cy="885826"/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5B4B0505-6837-4314-89DE-497C59F7EC4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49981" y="47625"/>
          <a:ext cx="895350" cy="885826"/>
        </a:xfrm>
        <a:prstGeom prst="rect">
          <a:avLst/>
        </a:prstGeom>
      </xdr:spPr>
    </xdr:pic>
    <xdr:clientData/>
  </xdr:oneCellAnchor>
  <xdr:oneCellAnchor>
    <xdr:from>
      <xdr:col>6</xdr:col>
      <xdr:colOff>990599</xdr:colOff>
      <xdr:row>0</xdr:row>
      <xdr:rowOff>133350</xdr:rowOff>
    </xdr:from>
    <xdr:ext cx="2257425" cy="790575"/>
    <xdr:pic>
      <xdr:nvPicPr>
        <xdr:cNvPr id="3" name="Picture 7" descr="skbk">
          <a:extLst>
            <a:ext uri="{FF2B5EF4-FFF2-40B4-BE49-F238E27FC236}">
              <a16:creationId xmlns="" xmlns:a16="http://schemas.microsoft.com/office/drawing/2014/main" id="{E8149858-42AF-4491-95E5-F32C1A4E0316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7078979" y="133350"/>
          <a:ext cx="22574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5</xdr:col>
      <xdr:colOff>790575</xdr:colOff>
      <xdr:row>0</xdr:row>
      <xdr:rowOff>1</xdr:rowOff>
    </xdr:from>
    <xdr:to>
      <xdr:col>6</xdr:col>
      <xdr:colOff>561975</xdr:colOff>
      <xdr:row>4</xdr:row>
      <xdr:rowOff>179896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226A4B35-FA1E-43C1-8155-F58884D44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0615" y="1"/>
          <a:ext cx="1729740" cy="934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B2:X46"/>
  <sheetViews>
    <sheetView tabSelected="1" topLeftCell="A7" zoomScale="90" zoomScaleNormal="90" workbookViewId="0">
      <selection activeCell="O20" sqref="O20"/>
    </sheetView>
  </sheetViews>
  <sheetFormatPr defaultColWidth="3.28515625" defaultRowHeight="15" x14ac:dyDescent="0.25"/>
  <cols>
    <col min="1" max="1" width="6" style="1" bestFit="1" customWidth="1"/>
    <col min="2" max="2" width="7.42578125" style="1" customWidth="1"/>
    <col min="3" max="3" width="25.5703125" style="1" customWidth="1"/>
    <col min="4" max="4" width="13.7109375" style="1" customWidth="1"/>
    <col min="5" max="5" width="7.5703125" style="1" customWidth="1"/>
    <col min="6" max="6" width="28.5703125" style="1" customWidth="1"/>
    <col min="7" max="7" width="36.5703125" style="1" customWidth="1"/>
    <col min="8" max="8" width="13.28515625" style="2" customWidth="1"/>
    <col min="9" max="9" width="10.42578125" style="1" customWidth="1"/>
    <col min="10" max="12" width="9" style="1" customWidth="1"/>
    <col min="13" max="14" width="9.7109375" style="1" customWidth="1"/>
    <col min="15" max="15" width="9.28515625" style="1" customWidth="1"/>
    <col min="16" max="16" width="5.28515625" style="1" customWidth="1"/>
    <col min="17" max="16384" width="3.28515625" style="1"/>
  </cols>
  <sheetData>
    <row r="2" spans="2:17" ht="15" customHeight="1" x14ac:dyDescent="0.25">
      <c r="B2" s="105" t="s">
        <v>27</v>
      </c>
      <c r="C2" s="105"/>
      <c r="D2" s="105"/>
      <c r="E2" s="6"/>
      <c r="F2" s="7"/>
      <c r="I2" s="106" t="s">
        <v>37</v>
      </c>
    </row>
    <row r="3" spans="2:17" ht="15" customHeight="1" x14ac:dyDescent="0.25">
      <c r="B3" s="105" t="s">
        <v>26</v>
      </c>
      <c r="C3" s="105"/>
      <c r="D3" s="105"/>
      <c r="E3" s="6"/>
      <c r="F3" s="7"/>
      <c r="I3" s="106"/>
    </row>
    <row r="4" spans="2:17" ht="15" customHeight="1" x14ac:dyDescent="0.25">
      <c r="B4" s="107" t="s">
        <v>25</v>
      </c>
      <c r="C4" s="107"/>
      <c r="D4" s="107"/>
      <c r="E4" s="107"/>
      <c r="F4" s="107"/>
    </row>
    <row r="5" spans="2:17" ht="15" customHeight="1" x14ac:dyDescent="0.25">
      <c r="B5" s="107" t="s">
        <v>24</v>
      </c>
      <c r="C5" s="107"/>
      <c r="D5" s="107"/>
      <c r="E5" s="107"/>
      <c r="F5" s="107"/>
    </row>
    <row r="6" spans="2:17" ht="51" customHeight="1" x14ac:dyDescent="0.25">
      <c r="B6" s="108" t="s">
        <v>23</v>
      </c>
      <c r="C6" s="108"/>
      <c r="D6" s="109" t="s">
        <v>74</v>
      </c>
      <c r="E6" s="109"/>
      <c r="F6" s="109"/>
      <c r="G6" s="109"/>
      <c r="H6" t="s">
        <v>72</v>
      </c>
      <c r="I6" s="8"/>
    </row>
    <row r="7" spans="2:17" ht="18.75" customHeight="1" x14ac:dyDescent="0.25">
      <c r="B7" s="108"/>
      <c r="C7" s="108"/>
      <c r="D7" s="110" t="s">
        <v>75</v>
      </c>
      <c r="E7" s="110"/>
      <c r="F7" s="110"/>
      <c r="G7" s="110"/>
      <c r="H7" s="9" t="s">
        <v>22</v>
      </c>
      <c r="I7" s="95">
        <v>45577</v>
      </c>
    </row>
    <row r="8" spans="2:17" ht="15.75" thickBot="1" x14ac:dyDescent="0.3">
      <c r="D8" s="111"/>
      <c r="E8" s="111"/>
      <c r="F8" s="111"/>
      <c r="G8" s="111"/>
      <c r="H8" s="9" t="s">
        <v>21</v>
      </c>
      <c r="I8" s="10"/>
    </row>
    <row r="9" spans="2:17" ht="29.25" customHeight="1" thickBot="1" x14ac:dyDescent="0.3">
      <c r="B9" s="11" t="s">
        <v>20</v>
      </c>
      <c r="C9" s="11" t="s">
        <v>19</v>
      </c>
      <c r="D9" s="12" t="s">
        <v>18</v>
      </c>
      <c r="E9" s="12" t="s">
        <v>17</v>
      </c>
      <c r="F9" s="11" t="s">
        <v>16</v>
      </c>
      <c r="G9" s="13" t="s">
        <v>15</v>
      </c>
      <c r="H9" s="14" t="s">
        <v>14</v>
      </c>
      <c r="I9" s="15" t="s">
        <v>34</v>
      </c>
      <c r="J9" s="4" t="s">
        <v>35</v>
      </c>
      <c r="K9" s="4" t="s">
        <v>36</v>
      </c>
      <c r="L9" s="4" t="s">
        <v>38</v>
      </c>
      <c r="M9" s="4" t="s">
        <v>39</v>
      </c>
      <c r="N9" s="4" t="s">
        <v>32</v>
      </c>
      <c r="O9" s="16" t="s">
        <v>33</v>
      </c>
    </row>
    <row r="10" spans="2:17" ht="20.100000000000001" customHeight="1" x14ac:dyDescent="0.25">
      <c r="B10" s="53">
        <v>33</v>
      </c>
      <c r="C10" s="92" t="s">
        <v>13</v>
      </c>
      <c r="D10" s="53">
        <v>241052</v>
      </c>
      <c r="E10" s="60" t="s">
        <v>44</v>
      </c>
      <c r="F10" s="54" t="s">
        <v>45</v>
      </c>
      <c r="G10" s="56" t="s">
        <v>52</v>
      </c>
      <c r="H10" s="61">
        <v>241052</v>
      </c>
      <c r="I10" s="19">
        <v>66</v>
      </c>
      <c r="J10" s="20">
        <v>39</v>
      </c>
      <c r="K10" s="47">
        <v>45</v>
      </c>
      <c r="L10" s="48">
        <v>47</v>
      </c>
      <c r="M10" s="48">
        <v>67</v>
      </c>
      <c r="N10" s="91">
        <f>SUM(I10:M10)-39</f>
        <v>225</v>
      </c>
      <c r="O10" s="98">
        <v>1</v>
      </c>
      <c r="P10" s="21"/>
      <c r="Q10" s="21"/>
    </row>
    <row r="11" spans="2:17" ht="18" customHeight="1" x14ac:dyDescent="0.25">
      <c r="B11" s="55">
        <v>77</v>
      </c>
      <c r="C11" s="69" t="s">
        <v>40</v>
      </c>
      <c r="D11" s="55">
        <v>241305</v>
      </c>
      <c r="E11" s="61" t="s">
        <v>4</v>
      </c>
      <c r="F11" s="56" t="s">
        <v>46</v>
      </c>
      <c r="G11" s="56" t="s">
        <v>40</v>
      </c>
      <c r="H11" s="61">
        <v>241305</v>
      </c>
      <c r="I11" s="19">
        <v>48</v>
      </c>
      <c r="J11" s="20">
        <v>35</v>
      </c>
      <c r="K11" s="49">
        <v>55</v>
      </c>
      <c r="L11" s="50">
        <v>49</v>
      </c>
      <c r="M11" s="50">
        <v>33</v>
      </c>
      <c r="N11" s="91">
        <f>SUM(I11:M11)-35</f>
        <v>185</v>
      </c>
      <c r="O11" s="99">
        <v>2</v>
      </c>
      <c r="P11" s="3"/>
      <c r="Q11" s="3"/>
    </row>
    <row r="12" spans="2:17" ht="20.100000000000001" customHeight="1" x14ac:dyDescent="0.25">
      <c r="B12" s="57">
        <v>70</v>
      </c>
      <c r="C12" s="69" t="s">
        <v>28</v>
      </c>
      <c r="D12" s="57">
        <v>243223</v>
      </c>
      <c r="E12" s="59" t="s">
        <v>4</v>
      </c>
      <c r="F12" s="56" t="s">
        <v>49</v>
      </c>
      <c r="G12" s="56" t="s">
        <v>28</v>
      </c>
      <c r="H12" s="59">
        <v>243223</v>
      </c>
      <c r="I12" s="19">
        <v>30</v>
      </c>
      <c r="J12" s="20">
        <v>35</v>
      </c>
      <c r="K12" s="49">
        <v>55</v>
      </c>
      <c r="L12" s="50">
        <v>26</v>
      </c>
      <c r="M12" s="50">
        <v>26</v>
      </c>
      <c r="N12" s="91">
        <f>SUM(I12:M12)-26</f>
        <v>146</v>
      </c>
      <c r="O12" s="50">
        <v>4</v>
      </c>
      <c r="P12" s="3"/>
      <c r="Q12" s="3"/>
    </row>
    <row r="13" spans="2:17" ht="20.100000000000001" customHeight="1" x14ac:dyDescent="0.25">
      <c r="B13" s="58">
        <v>69</v>
      </c>
      <c r="C13" s="69" t="s">
        <v>42</v>
      </c>
      <c r="D13" s="58">
        <v>243255</v>
      </c>
      <c r="E13" s="61" t="s">
        <v>4</v>
      </c>
      <c r="F13" s="56" t="s">
        <v>49</v>
      </c>
      <c r="G13" s="56" t="s">
        <v>42</v>
      </c>
      <c r="H13" s="61">
        <v>243255</v>
      </c>
      <c r="I13" s="19">
        <v>38</v>
      </c>
      <c r="J13" s="20">
        <v>37</v>
      </c>
      <c r="K13" s="49">
        <v>35</v>
      </c>
      <c r="L13" s="50">
        <v>48</v>
      </c>
      <c r="M13" s="50">
        <v>37</v>
      </c>
      <c r="N13" s="91">
        <f>SUM(I13:M13)-35</f>
        <v>160</v>
      </c>
      <c r="O13" s="99">
        <v>3</v>
      </c>
      <c r="P13" s="3"/>
      <c r="Q13" s="3"/>
    </row>
    <row r="14" spans="2:17" ht="20.100000000000001" customHeight="1" x14ac:dyDescent="0.25">
      <c r="B14" s="57">
        <v>16</v>
      </c>
      <c r="C14" s="69" t="s">
        <v>43</v>
      </c>
      <c r="D14" s="57">
        <v>241416</v>
      </c>
      <c r="E14" s="59" t="s">
        <v>50</v>
      </c>
      <c r="F14" s="56" t="s">
        <v>51</v>
      </c>
      <c r="G14" s="56" t="s">
        <v>43</v>
      </c>
      <c r="H14" s="59">
        <v>241416</v>
      </c>
      <c r="I14" s="19">
        <v>6</v>
      </c>
      <c r="J14" s="20">
        <v>68</v>
      </c>
      <c r="K14" s="51"/>
      <c r="L14" s="50"/>
      <c r="M14" s="50"/>
      <c r="N14" s="91">
        <f t="shared" ref="N14:N21" si="0">SUM(I14:M14)</f>
        <v>74</v>
      </c>
      <c r="O14" s="50">
        <v>6</v>
      </c>
      <c r="P14" s="3"/>
      <c r="Q14" s="3"/>
    </row>
    <row r="15" spans="2:17" ht="20.100000000000001" customHeight="1" x14ac:dyDescent="0.25">
      <c r="B15" s="57">
        <v>7</v>
      </c>
      <c r="C15" s="69" t="s">
        <v>10</v>
      </c>
      <c r="D15" s="57">
        <v>240237</v>
      </c>
      <c r="E15" s="56" t="s">
        <v>4</v>
      </c>
      <c r="F15" s="56" t="s">
        <v>47</v>
      </c>
      <c r="G15" s="56" t="s">
        <v>10</v>
      </c>
      <c r="H15" s="59">
        <v>243240</v>
      </c>
      <c r="I15" s="19">
        <v>30</v>
      </c>
      <c r="J15" s="20"/>
      <c r="K15" s="49"/>
      <c r="L15" s="50">
        <v>30</v>
      </c>
      <c r="M15" s="50">
        <v>12</v>
      </c>
      <c r="N15" s="91">
        <f t="shared" si="0"/>
        <v>72</v>
      </c>
      <c r="O15" s="50">
        <v>7</v>
      </c>
      <c r="P15" s="3"/>
      <c r="Q15" s="3"/>
    </row>
    <row r="16" spans="2:17" ht="20.100000000000001" customHeight="1" x14ac:dyDescent="0.25">
      <c r="B16" s="25">
        <v>3</v>
      </c>
      <c r="C16" s="93" t="s">
        <v>86</v>
      </c>
      <c r="D16" s="73">
        <v>243245</v>
      </c>
      <c r="E16" s="19" t="s">
        <v>4</v>
      </c>
      <c r="F16" s="19" t="s">
        <v>84</v>
      </c>
      <c r="G16" s="19" t="s">
        <v>86</v>
      </c>
      <c r="H16" s="18">
        <v>243245</v>
      </c>
      <c r="I16" s="49"/>
      <c r="J16" s="74"/>
      <c r="K16" s="50">
        <v>28</v>
      </c>
      <c r="L16" s="50"/>
      <c r="M16" s="50"/>
      <c r="N16" s="91">
        <f t="shared" si="0"/>
        <v>28</v>
      </c>
      <c r="O16" s="50">
        <v>9</v>
      </c>
      <c r="P16" s="3"/>
      <c r="Q16" s="3"/>
    </row>
    <row r="17" spans="2:15" ht="20.100000000000001" customHeight="1" x14ac:dyDescent="0.25">
      <c r="B17" s="25">
        <v>23</v>
      </c>
      <c r="C17" s="93" t="s">
        <v>76</v>
      </c>
      <c r="D17" s="18">
        <v>240713</v>
      </c>
      <c r="E17" s="18" t="s">
        <v>4</v>
      </c>
      <c r="F17" s="19" t="s">
        <v>77</v>
      </c>
      <c r="G17" s="19" t="s">
        <v>79</v>
      </c>
      <c r="H17" s="20">
        <v>240237</v>
      </c>
      <c r="I17" s="49"/>
      <c r="J17" s="70">
        <v>26</v>
      </c>
      <c r="K17" s="50"/>
      <c r="L17" s="50"/>
      <c r="M17" s="50"/>
      <c r="N17" s="91">
        <f t="shared" si="0"/>
        <v>26</v>
      </c>
      <c r="O17" s="3">
        <v>10</v>
      </c>
    </row>
    <row r="18" spans="2:15" ht="20.100000000000001" customHeight="1" x14ac:dyDescent="0.25">
      <c r="B18" s="64">
        <v>22</v>
      </c>
      <c r="C18" s="69" t="s">
        <v>41</v>
      </c>
      <c r="D18" s="56">
        <v>243260</v>
      </c>
      <c r="E18" s="56" t="s">
        <v>4</v>
      </c>
      <c r="F18" s="56" t="s">
        <v>48</v>
      </c>
      <c r="G18" s="56" t="s">
        <v>41</v>
      </c>
      <c r="H18" s="72">
        <v>243260</v>
      </c>
      <c r="I18" s="19">
        <v>24</v>
      </c>
      <c r="J18" s="18"/>
      <c r="K18" s="49"/>
      <c r="L18" s="50"/>
      <c r="M18" s="50"/>
      <c r="N18" s="91">
        <f t="shared" si="0"/>
        <v>24</v>
      </c>
      <c r="O18" s="3">
        <v>11</v>
      </c>
    </row>
    <row r="19" spans="2:15" ht="20.100000000000001" customHeight="1" x14ac:dyDescent="0.25">
      <c r="B19" s="22">
        <v>7</v>
      </c>
      <c r="C19" s="93" t="s">
        <v>30</v>
      </c>
      <c r="D19" s="18">
        <v>243243</v>
      </c>
      <c r="E19" s="19" t="s">
        <v>4</v>
      </c>
      <c r="F19" s="19" t="s">
        <v>78</v>
      </c>
      <c r="G19" s="19" t="s">
        <v>30</v>
      </c>
      <c r="H19" s="20">
        <v>243243</v>
      </c>
      <c r="I19" s="49"/>
      <c r="J19" s="70">
        <v>22</v>
      </c>
      <c r="K19" s="50"/>
      <c r="L19" s="50"/>
      <c r="M19" s="50"/>
      <c r="N19" s="91">
        <f t="shared" si="0"/>
        <v>22</v>
      </c>
      <c r="O19" s="3">
        <v>12</v>
      </c>
    </row>
    <row r="20" spans="2:15" ht="19.149999999999999" customHeight="1" x14ac:dyDescent="0.25">
      <c r="B20" s="24">
        <v>41</v>
      </c>
      <c r="C20" s="93" t="s">
        <v>102</v>
      </c>
      <c r="D20" s="18">
        <v>243236</v>
      </c>
      <c r="E20" s="18" t="s">
        <v>6</v>
      </c>
      <c r="F20" s="26" t="s">
        <v>45</v>
      </c>
      <c r="G20" s="19" t="s">
        <v>103</v>
      </c>
      <c r="H20" s="20">
        <v>243236</v>
      </c>
      <c r="I20" s="49"/>
      <c r="J20" s="50"/>
      <c r="K20" s="50"/>
      <c r="L20" s="50">
        <v>42</v>
      </c>
      <c r="M20" s="50">
        <v>47</v>
      </c>
      <c r="N20" s="91">
        <f t="shared" si="0"/>
        <v>89</v>
      </c>
      <c r="O20" s="3">
        <v>5</v>
      </c>
    </row>
    <row r="21" spans="2:15" ht="20.100000000000001" customHeight="1" x14ac:dyDescent="0.25">
      <c r="B21" s="22">
        <v>66</v>
      </c>
      <c r="C21" s="17" t="s">
        <v>108</v>
      </c>
      <c r="D21" s="100">
        <v>241263</v>
      </c>
      <c r="E21" s="59" t="s">
        <v>4</v>
      </c>
      <c r="F21" s="56" t="s">
        <v>109</v>
      </c>
      <c r="G21" s="101" t="s">
        <v>108</v>
      </c>
      <c r="H21" s="59">
        <v>241263</v>
      </c>
      <c r="I21" s="49"/>
      <c r="J21" s="50"/>
      <c r="K21" s="50"/>
      <c r="L21" s="50"/>
      <c r="M21" s="50">
        <v>30</v>
      </c>
      <c r="N21" s="91">
        <f t="shared" si="0"/>
        <v>30</v>
      </c>
      <c r="O21" s="3">
        <v>8</v>
      </c>
    </row>
    <row r="22" spans="2:15" ht="20.100000000000001" customHeight="1" x14ac:dyDescent="0.25">
      <c r="B22" s="24"/>
      <c r="C22" s="46"/>
      <c r="D22" s="27"/>
      <c r="E22" s="27"/>
      <c r="F22" s="19"/>
      <c r="G22" s="28"/>
      <c r="H22" s="29"/>
      <c r="I22" s="34"/>
      <c r="J22" s="3"/>
      <c r="K22" s="3"/>
      <c r="L22" s="3"/>
      <c r="M22" s="3"/>
      <c r="N22" s="88"/>
      <c r="O22" s="3"/>
    </row>
    <row r="23" spans="2:15" ht="20.100000000000001" customHeight="1" x14ac:dyDescent="0.25">
      <c r="B23" s="25"/>
      <c r="C23" s="17"/>
      <c r="D23" s="18"/>
      <c r="E23" s="19"/>
      <c r="F23" s="19"/>
      <c r="G23" s="19"/>
      <c r="H23" s="20"/>
      <c r="I23" s="5"/>
      <c r="J23" s="3"/>
      <c r="K23" s="3"/>
      <c r="L23" s="3"/>
      <c r="M23" s="3"/>
      <c r="N23" s="89"/>
      <c r="O23" s="3"/>
    </row>
    <row r="24" spans="2:15" ht="20.100000000000001" customHeight="1" x14ac:dyDescent="0.25">
      <c r="B24" s="25"/>
      <c r="C24" s="17"/>
      <c r="D24" s="18"/>
      <c r="E24" s="19"/>
      <c r="F24" s="17"/>
      <c r="G24" s="19"/>
      <c r="H24" s="23"/>
      <c r="I24" s="5"/>
      <c r="J24" s="3"/>
      <c r="K24" s="3"/>
      <c r="L24" s="3"/>
      <c r="M24" s="3"/>
      <c r="N24" s="3"/>
      <c r="O24" s="3"/>
    </row>
    <row r="25" spans="2:15" ht="20.100000000000001" customHeight="1" x14ac:dyDescent="0.25">
      <c r="B25" s="25"/>
      <c r="C25" s="35"/>
      <c r="D25" s="32"/>
      <c r="E25" s="26"/>
      <c r="F25" s="35"/>
      <c r="G25" s="26"/>
      <c r="H25" s="52"/>
      <c r="I25" s="5"/>
      <c r="J25" s="3"/>
      <c r="K25" s="3"/>
      <c r="L25" s="3"/>
      <c r="M25" s="3"/>
      <c r="N25" s="3"/>
      <c r="O25" s="3"/>
    </row>
    <row r="26" spans="2:15" ht="20.100000000000001" customHeight="1" x14ac:dyDescent="0.25">
      <c r="B26" s="25"/>
      <c r="C26" s="35"/>
      <c r="D26" s="32"/>
      <c r="E26" s="32"/>
      <c r="F26" s="26"/>
      <c r="G26" s="26"/>
      <c r="H26" s="33"/>
      <c r="I26" s="5"/>
      <c r="J26" s="3"/>
      <c r="K26" s="3"/>
      <c r="L26" s="3"/>
      <c r="M26" s="3"/>
      <c r="N26" s="3"/>
      <c r="O26" s="3"/>
    </row>
    <row r="27" spans="2:15" ht="20.100000000000001" customHeight="1" x14ac:dyDescent="0.25">
      <c r="B27" s="25"/>
      <c r="C27" s="35"/>
      <c r="D27" s="32"/>
      <c r="E27" s="32"/>
      <c r="F27" s="26"/>
      <c r="G27" s="26"/>
      <c r="H27" s="33"/>
      <c r="I27" s="5"/>
      <c r="J27" s="3"/>
      <c r="K27" s="3"/>
      <c r="L27" s="3"/>
      <c r="M27" s="3"/>
      <c r="N27" s="3"/>
      <c r="O27" s="3"/>
    </row>
    <row r="28" spans="2:15" ht="20.100000000000001" customHeight="1" x14ac:dyDescent="0.25">
      <c r="B28" s="30"/>
      <c r="C28" s="35"/>
      <c r="D28" s="32"/>
      <c r="E28" s="32"/>
      <c r="F28" s="26"/>
      <c r="G28" s="26"/>
      <c r="H28" s="33"/>
      <c r="I28" s="5"/>
      <c r="J28" s="3"/>
      <c r="K28" s="3"/>
      <c r="L28" s="3"/>
      <c r="M28" s="3"/>
      <c r="N28" s="3"/>
      <c r="O28" s="3"/>
    </row>
    <row r="29" spans="2:15" ht="20.100000000000001" customHeight="1" x14ac:dyDescent="0.25">
      <c r="B29" s="30"/>
      <c r="C29" s="35"/>
      <c r="D29" s="32"/>
      <c r="E29" s="32"/>
      <c r="F29" s="26"/>
      <c r="G29" s="26"/>
      <c r="H29" s="33"/>
      <c r="I29" s="5"/>
      <c r="J29" s="3"/>
      <c r="K29" s="3"/>
      <c r="L29" s="3"/>
      <c r="M29" s="3"/>
      <c r="N29" s="3"/>
      <c r="O29" s="3"/>
    </row>
    <row r="30" spans="2:15" ht="20.100000000000001" customHeight="1" x14ac:dyDescent="0.25">
      <c r="B30" s="30"/>
      <c r="C30" s="31"/>
      <c r="D30" s="32"/>
      <c r="E30" s="32"/>
      <c r="F30" s="26"/>
      <c r="G30" s="26"/>
      <c r="H30" s="33"/>
      <c r="I30" s="5"/>
      <c r="J30" s="3"/>
      <c r="K30" s="3"/>
      <c r="L30" s="3"/>
      <c r="M30" s="3"/>
      <c r="N30" s="3"/>
      <c r="O30" s="3"/>
    </row>
    <row r="31" spans="2:15" ht="20.100000000000001" customHeight="1" x14ac:dyDescent="0.25">
      <c r="B31" s="30"/>
      <c r="C31" s="31"/>
      <c r="D31" s="32"/>
      <c r="E31" s="32"/>
      <c r="F31" s="26"/>
      <c r="G31" s="26"/>
      <c r="H31" s="33"/>
      <c r="I31" s="34"/>
      <c r="J31" s="3"/>
      <c r="K31" s="3"/>
      <c r="L31" s="3"/>
      <c r="M31" s="3"/>
      <c r="N31" s="3"/>
      <c r="O31" s="3"/>
    </row>
    <row r="32" spans="2:15" ht="20.100000000000001" customHeight="1" x14ac:dyDescent="0.25">
      <c r="B32" s="30"/>
      <c r="C32" s="31"/>
      <c r="D32" s="32"/>
      <c r="E32" s="32"/>
      <c r="F32" s="26"/>
      <c r="G32" s="26"/>
      <c r="H32" s="33"/>
      <c r="I32" s="34"/>
      <c r="J32" s="3"/>
      <c r="K32" s="3"/>
      <c r="L32" s="3"/>
      <c r="M32" s="3"/>
      <c r="N32" s="3"/>
      <c r="O32" s="3"/>
    </row>
    <row r="33" spans="2:24" ht="20.100000000000001" customHeight="1" x14ac:dyDescent="0.25">
      <c r="B33" s="30"/>
      <c r="C33" s="31"/>
      <c r="D33" s="32"/>
      <c r="E33" s="32"/>
      <c r="F33" s="26"/>
      <c r="G33" s="26"/>
      <c r="H33" s="33"/>
      <c r="I33" s="5"/>
      <c r="J33" s="3"/>
      <c r="K33" s="3"/>
      <c r="L33" s="3"/>
      <c r="M33" s="3"/>
      <c r="N33" s="3"/>
      <c r="O33" s="3"/>
    </row>
    <row r="34" spans="2:24" ht="20.100000000000001" customHeight="1" x14ac:dyDescent="0.25">
      <c r="B34" s="30"/>
      <c r="C34" s="31"/>
      <c r="D34" s="32"/>
      <c r="E34" s="32"/>
      <c r="F34" s="26"/>
      <c r="G34" s="26"/>
      <c r="H34" s="33"/>
      <c r="I34" s="5"/>
      <c r="J34" s="3"/>
      <c r="K34" s="3"/>
      <c r="L34" s="3"/>
      <c r="M34" s="3"/>
      <c r="N34" s="3"/>
      <c r="O34" s="3"/>
    </row>
    <row r="35" spans="2:24" ht="19.149999999999999" customHeight="1" x14ac:dyDescent="0.25">
      <c r="B35" s="30"/>
      <c r="C35" s="31"/>
      <c r="D35" s="32"/>
      <c r="E35" s="32"/>
      <c r="F35" s="26"/>
      <c r="G35" s="26"/>
      <c r="H35" s="33"/>
      <c r="I35" s="5"/>
      <c r="J35" s="3"/>
      <c r="K35" s="3"/>
      <c r="L35" s="3"/>
      <c r="M35" s="3"/>
      <c r="N35" s="3"/>
      <c r="O35" s="3"/>
    </row>
    <row r="36" spans="2:24" ht="21" customHeight="1" x14ac:dyDescent="0.25">
      <c r="B36" s="30"/>
      <c r="C36" s="31"/>
      <c r="D36" s="32"/>
      <c r="E36" s="32"/>
      <c r="F36" s="26"/>
      <c r="G36" s="26"/>
      <c r="H36" s="33"/>
      <c r="I36" s="5"/>
      <c r="J36" s="3"/>
      <c r="K36" s="3"/>
      <c r="L36" s="3"/>
      <c r="M36" s="3"/>
      <c r="N36" s="3"/>
      <c r="O36" s="3"/>
    </row>
    <row r="37" spans="2:24" ht="21" customHeight="1" x14ac:dyDescent="0.25">
      <c r="B37" s="30"/>
      <c r="C37" s="31"/>
      <c r="D37" s="32"/>
      <c r="E37" s="32"/>
      <c r="F37" s="26"/>
      <c r="G37" s="26"/>
      <c r="H37" s="33"/>
      <c r="I37" s="5"/>
      <c r="J37" s="3"/>
      <c r="K37" s="3"/>
      <c r="L37" s="3"/>
      <c r="M37" s="3"/>
      <c r="N37" s="3"/>
      <c r="O37" s="3"/>
    </row>
    <row r="38" spans="2:24" ht="25.15" customHeight="1" x14ac:dyDescent="0.25">
      <c r="B38" s="30"/>
      <c r="C38" s="35"/>
      <c r="D38" s="32"/>
      <c r="E38" s="32"/>
      <c r="F38" s="26"/>
      <c r="G38" s="26"/>
      <c r="H38" s="33"/>
      <c r="I38" s="5"/>
      <c r="J38" s="3"/>
      <c r="K38" s="3"/>
      <c r="L38" s="3"/>
      <c r="M38" s="3"/>
      <c r="N38" s="3"/>
      <c r="O38" s="3"/>
    </row>
    <row r="39" spans="2:24" ht="15" customHeight="1" thickBot="1" x14ac:dyDescent="0.3">
      <c r="B39" s="102" t="s">
        <v>3</v>
      </c>
      <c r="C39" s="103"/>
      <c r="D39" s="94"/>
      <c r="E39" s="104" t="s">
        <v>31</v>
      </c>
      <c r="F39" s="104"/>
      <c r="G39" s="37"/>
      <c r="H39" s="38"/>
      <c r="I39" s="39"/>
      <c r="J39" s="3"/>
      <c r="K39" s="3"/>
      <c r="L39" s="3"/>
      <c r="M39" s="3"/>
      <c r="N39" s="3"/>
      <c r="O39" s="3"/>
    </row>
    <row r="40" spans="2:24" x14ac:dyDescent="0.25">
      <c r="G40" s="40"/>
      <c r="I40" s="41"/>
    </row>
    <row r="41" spans="2:24" x14ac:dyDescent="0.25">
      <c r="B41" s="42" t="s">
        <v>2</v>
      </c>
      <c r="C41" s="42"/>
      <c r="F41" s="42"/>
      <c r="G41" s="42" t="s">
        <v>1</v>
      </c>
      <c r="H41" s="43"/>
      <c r="I41" s="42"/>
    </row>
    <row r="42" spans="2:24" x14ac:dyDescent="0.25">
      <c r="G42" s="42" t="s">
        <v>105</v>
      </c>
      <c r="H42" s="44"/>
      <c r="J42" s="42"/>
      <c r="K42" s="42"/>
      <c r="L42" s="42"/>
      <c r="R42" s="42"/>
      <c r="S42" s="42"/>
      <c r="T42" s="42"/>
      <c r="U42" s="42"/>
      <c r="V42" s="42"/>
      <c r="W42" s="42"/>
      <c r="X42" s="42"/>
    </row>
    <row r="43" spans="2:24" x14ac:dyDescent="0.25">
      <c r="H43" s="44"/>
      <c r="R43" s="42"/>
      <c r="S43" s="42"/>
      <c r="T43" s="42"/>
      <c r="U43" s="42"/>
      <c r="V43" s="42"/>
      <c r="W43" s="42"/>
      <c r="X43" s="42"/>
    </row>
    <row r="44" spans="2:24" x14ac:dyDescent="0.25">
      <c r="B44" s="42" t="s">
        <v>0</v>
      </c>
      <c r="C44" s="42"/>
      <c r="G44" s="42" t="s">
        <v>106</v>
      </c>
      <c r="H44" s="43"/>
      <c r="I44" s="42"/>
      <c r="R44" s="42"/>
      <c r="S44" s="42"/>
      <c r="T44" s="42"/>
      <c r="U44" s="42"/>
      <c r="V44" s="42"/>
      <c r="W44" s="42"/>
      <c r="X44" s="42"/>
    </row>
    <row r="45" spans="2:24" x14ac:dyDescent="0.25">
      <c r="F45" s="42"/>
      <c r="G45" s="42" t="s">
        <v>107</v>
      </c>
      <c r="H45" s="44"/>
      <c r="J45" s="42"/>
      <c r="K45" s="42"/>
      <c r="L45" s="42"/>
      <c r="R45" s="42"/>
      <c r="S45" s="42"/>
      <c r="T45" s="42"/>
      <c r="U45" s="42"/>
      <c r="V45" s="42"/>
      <c r="W45" s="42"/>
      <c r="X45" s="42"/>
    </row>
    <row r="46" spans="2:24" x14ac:dyDescent="0.25">
      <c r="H46" s="44"/>
      <c r="I46" s="41"/>
      <c r="R46" s="42"/>
      <c r="S46" s="42"/>
      <c r="T46" s="42"/>
      <c r="U46" s="42"/>
      <c r="V46" s="42"/>
      <c r="W46" s="42"/>
      <c r="X46" s="42"/>
    </row>
  </sheetData>
  <sortState ref="B2:O20">
    <sortCondition descending="1" ref="N10:N20"/>
  </sortState>
  <mergeCells count="10">
    <mergeCell ref="B39:C39"/>
    <mergeCell ref="E39:F39"/>
    <mergeCell ref="B2:D2"/>
    <mergeCell ref="I2:I3"/>
    <mergeCell ref="B3:D3"/>
    <mergeCell ref="B4:F4"/>
    <mergeCell ref="B5:F5"/>
    <mergeCell ref="B6:C7"/>
    <mergeCell ref="D6:G6"/>
    <mergeCell ref="D7:G8"/>
  </mergeCells>
  <pageMargins left="0.38" right="0.25" top="0.75" bottom="0.75" header="0.36" footer="0.3"/>
  <pageSetup paperSize="9" scale="64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B2:X40"/>
  <sheetViews>
    <sheetView topLeftCell="A16" zoomScale="90" zoomScaleNormal="90" workbookViewId="0">
      <selection activeCell="O31" sqref="O31"/>
    </sheetView>
  </sheetViews>
  <sheetFormatPr defaultColWidth="3.28515625" defaultRowHeight="15" x14ac:dyDescent="0.25"/>
  <cols>
    <col min="1" max="1" width="6" style="1" bestFit="1" customWidth="1"/>
    <col min="2" max="2" width="7.42578125" style="1" customWidth="1"/>
    <col min="3" max="3" width="25.5703125" style="1" customWidth="1"/>
    <col min="4" max="4" width="13.7109375" style="1" customWidth="1"/>
    <col min="5" max="5" width="7.5703125" style="1" customWidth="1"/>
    <col min="6" max="6" width="28.5703125" style="1" customWidth="1"/>
    <col min="7" max="7" width="36.5703125" style="1" customWidth="1"/>
    <col min="8" max="8" width="13.28515625" style="2" customWidth="1"/>
    <col min="9" max="9" width="10.42578125" style="1" customWidth="1"/>
    <col min="10" max="12" width="9" style="1" customWidth="1"/>
    <col min="13" max="13" width="9.7109375" style="1" customWidth="1"/>
    <col min="14" max="14" width="6" style="1" customWidth="1"/>
    <col min="15" max="15" width="9.28515625" style="1" customWidth="1"/>
    <col min="16" max="16" width="5.28515625" style="1" customWidth="1"/>
    <col min="17" max="16384" width="3.28515625" style="1"/>
  </cols>
  <sheetData>
    <row r="2" spans="2:15" ht="15" customHeight="1" x14ac:dyDescent="0.25">
      <c r="B2" s="105" t="s">
        <v>27</v>
      </c>
      <c r="C2" s="105"/>
      <c r="D2" s="105"/>
      <c r="E2" s="45"/>
      <c r="F2" s="7"/>
      <c r="I2" s="106" t="s">
        <v>37</v>
      </c>
      <c r="N2" s="112"/>
    </row>
    <row r="3" spans="2:15" ht="15" customHeight="1" x14ac:dyDescent="0.25">
      <c r="B3" s="105" t="s">
        <v>26</v>
      </c>
      <c r="C3" s="105"/>
      <c r="D3" s="105"/>
      <c r="E3" s="45"/>
      <c r="F3" s="7"/>
      <c r="I3" s="106"/>
      <c r="N3" s="112"/>
    </row>
    <row r="4" spans="2:15" ht="15" customHeight="1" x14ac:dyDescent="0.25">
      <c r="B4" s="107" t="s">
        <v>25</v>
      </c>
      <c r="C4" s="107"/>
      <c r="D4" s="107"/>
      <c r="E4" s="107"/>
      <c r="F4" s="107"/>
      <c r="N4" s="112"/>
    </row>
    <row r="5" spans="2:15" ht="15" customHeight="1" x14ac:dyDescent="0.25">
      <c r="B5" s="107" t="s">
        <v>24</v>
      </c>
      <c r="C5" s="107"/>
      <c r="D5" s="107"/>
      <c r="E5" s="107"/>
      <c r="F5" s="107"/>
      <c r="N5" s="112"/>
    </row>
    <row r="6" spans="2:15" ht="51" customHeight="1" x14ac:dyDescent="0.25">
      <c r="B6" s="108" t="s">
        <v>23</v>
      </c>
      <c r="C6" s="108"/>
      <c r="D6" s="109" t="s">
        <v>73</v>
      </c>
      <c r="E6" s="109"/>
      <c r="F6" s="109"/>
      <c r="G6" s="109"/>
      <c r="H6" t="s">
        <v>72</v>
      </c>
      <c r="I6" s="8"/>
      <c r="N6" s="112"/>
    </row>
    <row r="7" spans="2:15" ht="18.75" customHeight="1" x14ac:dyDescent="0.25">
      <c r="B7" s="108"/>
      <c r="C7" s="108"/>
      <c r="D7" s="110" t="s">
        <v>53</v>
      </c>
      <c r="E7" s="110"/>
      <c r="F7" s="110"/>
      <c r="G7" s="110"/>
      <c r="H7" s="9" t="s">
        <v>22</v>
      </c>
      <c r="I7" s="95">
        <v>45577</v>
      </c>
      <c r="N7" s="112"/>
    </row>
    <row r="8" spans="2:15" ht="15.75" thickBot="1" x14ac:dyDescent="0.3">
      <c r="D8" s="111"/>
      <c r="E8" s="111"/>
      <c r="F8" s="111"/>
      <c r="G8" s="111"/>
      <c r="H8" s="9" t="s">
        <v>21</v>
      </c>
      <c r="I8" s="10"/>
      <c r="N8" s="112"/>
    </row>
    <row r="9" spans="2:15" ht="29.25" customHeight="1" thickBot="1" x14ac:dyDescent="0.3">
      <c r="B9" s="11" t="s">
        <v>20</v>
      </c>
      <c r="C9" s="11" t="s">
        <v>19</v>
      </c>
      <c r="D9" s="12" t="s">
        <v>18</v>
      </c>
      <c r="E9" s="12" t="s">
        <v>17</v>
      </c>
      <c r="F9" s="11" t="s">
        <v>16</v>
      </c>
      <c r="G9" s="13" t="s">
        <v>15</v>
      </c>
      <c r="H9" s="14" t="s">
        <v>14</v>
      </c>
      <c r="I9" s="15" t="s">
        <v>34</v>
      </c>
      <c r="J9" s="4" t="s">
        <v>35</v>
      </c>
      <c r="K9" s="4" t="s">
        <v>36</v>
      </c>
      <c r="L9" s="4" t="s">
        <v>38</v>
      </c>
      <c r="M9" s="4" t="s">
        <v>39</v>
      </c>
      <c r="N9" s="4" t="s">
        <v>32</v>
      </c>
      <c r="O9" s="16" t="s">
        <v>33</v>
      </c>
    </row>
    <row r="10" spans="2:15" ht="29.25" customHeight="1" thickBot="1" x14ac:dyDescent="0.3">
      <c r="B10" s="62">
        <v>71</v>
      </c>
      <c r="C10" s="63" t="s">
        <v>68</v>
      </c>
      <c r="D10" s="60">
        <v>240384</v>
      </c>
      <c r="E10" s="60">
        <v>1</v>
      </c>
      <c r="F10" s="54" t="s">
        <v>69</v>
      </c>
      <c r="G10" s="54" t="s">
        <v>85</v>
      </c>
      <c r="H10" s="56">
        <v>240001</v>
      </c>
      <c r="I10" s="5">
        <v>33</v>
      </c>
      <c r="J10" s="3">
        <v>23</v>
      </c>
      <c r="K10" s="3">
        <v>64</v>
      </c>
      <c r="L10" s="3">
        <v>44</v>
      </c>
      <c r="M10" s="3">
        <v>45</v>
      </c>
      <c r="N10" s="90">
        <f>SUM(I10:M10)-23</f>
        <v>186</v>
      </c>
      <c r="O10" s="96">
        <v>2</v>
      </c>
    </row>
    <row r="11" spans="2:15" ht="20.100000000000001" customHeight="1" x14ac:dyDescent="0.25">
      <c r="B11" s="62">
        <v>44</v>
      </c>
      <c r="C11" s="63" t="s">
        <v>8</v>
      </c>
      <c r="D11" s="60">
        <v>241054</v>
      </c>
      <c r="E11" s="54" t="s">
        <v>7</v>
      </c>
      <c r="F11" s="54" t="s">
        <v>63</v>
      </c>
      <c r="G11" s="54" t="s">
        <v>64</v>
      </c>
      <c r="H11" s="84">
        <v>240274</v>
      </c>
      <c r="I11" s="47">
        <v>53</v>
      </c>
      <c r="J11" s="48">
        <v>67</v>
      </c>
      <c r="K11" s="21"/>
      <c r="L11" s="48">
        <v>55</v>
      </c>
      <c r="M11" s="48">
        <v>34</v>
      </c>
      <c r="N11" s="90">
        <f>SUM(I11:M11)</f>
        <v>209</v>
      </c>
      <c r="O11" s="97">
        <v>1</v>
      </c>
    </row>
    <row r="12" spans="2:15" ht="20.100000000000001" customHeight="1" x14ac:dyDescent="0.25">
      <c r="B12" s="64">
        <v>17</v>
      </c>
      <c r="C12" s="65" t="s">
        <v>11</v>
      </c>
      <c r="D12" s="61">
        <v>243232</v>
      </c>
      <c r="E12" s="56" t="s">
        <v>6</v>
      </c>
      <c r="F12" s="56" t="s">
        <v>45</v>
      </c>
      <c r="G12" s="56" t="s">
        <v>70</v>
      </c>
      <c r="H12" s="61">
        <v>243232</v>
      </c>
      <c r="I12" s="34">
        <v>31</v>
      </c>
      <c r="J12" s="3">
        <v>40</v>
      </c>
      <c r="K12" s="3">
        <v>42</v>
      </c>
      <c r="L12" s="3">
        <v>31</v>
      </c>
      <c r="M12" s="3">
        <v>24</v>
      </c>
      <c r="N12" s="90">
        <f>SUM(I12:M12)-24</f>
        <v>144</v>
      </c>
      <c r="O12" s="3">
        <v>4</v>
      </c>
    </row>
    <row r="13" spans="2:15" ht="20.100000000000001" customHeight="1" x14ac:dyDescent="0.25">
      <c r="B13" s="58">
        <v>12</v>
      </c>
      <c r="C13" s="65" t="s">
        <v>54</v>
      </c>
      <c r="D13" s="61">
        <v>243252</v>
      </c>
      <c r="E13" s="61" t="s">
        <v>6</v>
      </c>
      <c r="F13" s="66" t="s">
        <v>45</v>
      </c>
      <c r="G13" s="56" t="s">
        <v>85</v>
      </c>
      <c r="H13" s="61">
        <v>240001</v>
      </c>
      <c r="I13" s="49">
        <v>32</v>
      </c>
      <c r="J13" s="50">
        <v>35</v>
      </c>
      <c r="K13" s="3">
        <v>42</v>
      </c>
      <c r="L13" s="50">
        <v>38</v>
      </c>
      <c r="M13" s="50">
        <v>33</v>
      </c>
      <c r="N13" s="90">
        <f>SUM(I13:M13)-32</f>
        <v>148</v>
      </c>
      <c r="O13" s="96">
        <v>3</v>
      </c>
    </row>
    <row r="14" spans="2:15" ht="20.100000000000001" customHeight="1" x14ac:dyDescent="0.25">
      <c r="B14" s="67">
        <v>63</v>
      </c>
      <c r="C14" s="65" t="s">
        <v>88</v>
      </c>
      <c r="D14" s="61">
        <v>240363</v>
      </c>
      <c r="E14" s="56">
        <v>1</v>
      </c>
      <c r="F14" s="56" t="s">
        <v>56</v>
      </c>
      <c r="G14" s="56" t="s">
        <v>88</v>
      </c>
      <c r="H14" s="61">
        <v>240363</v>
      </c>
      <c r="I14" s="49">
        <v>64</v>
      </c>
      <c r="J14" s="50">
        <v>0</v>
      </c>
      <c r="K14" s="3">
        <v>30</v>
      </c>
      <c r="L14" s="50">
        <v>6</v>
      </c>
      <c r="M14" s="50">
        <v>18</v>
      </c>
      <c r="N14" s="90">
        <f>SUM(I14:M14)</f>
        <v>118</v>
      </c>
      <c r="O14" s="3">
        <v>6</v>
      </c>
    </row>
    <row r="15" spans="2:15" ht="20.100000000000001" customHeight="1" x14ac:dyDescent="0.25">
      <c r="B15" s="25">
        <v>99</v>
      </c>
      <c r="C15" s="17" t="s">
        <v>80</v>
      </c>
      <c r="D15" s="18">
        <v>240414</v>
      </c>
      <c r="E15" s="19" t="s">
        <v>6</v>
      </c>
      <c r="F15" s="19" t="s">
        <v>84</v>
      </c>
      <c r="G15" s="19" t="s">
        <v>80</v>
      </c>
      <c r="H15" s="19">
        <v>240414</v>
      </c>
      <c r="I15" s="5"/>
      <c r="J15" s="3">
        <v>39</v>
      </c>
      <c r="K15" s="3">
        <v>30</v>
      </c>
      <c r="L15" s="3">
        <v>15</v>
      </c>
      <c r="M15" s="3">
        <v>50</v>
      </c>
      <c r="N15" s="90">
        <f>SUM(I15:M15)-15</f>
        <v>119</v>
      </c>
      <c r="O15" s="3">
        <v>5</v>
      </c>
    </row>
    <row r="16" spans="2:15" ht="20.100000000000001" customHeight="1" x14ac:dyDescent="0.25">
      <c r="B16" s="64">
        <v>81</v>
      </c>
      <c r="C16" s="65" t="s">
        <v>12</v>
      </c>
      <c r="D16" s="61">
        <v>243222</v>
      </c>
      <c r="E16" s="56" t="s">
        <v>6</v>
      </c>
      <c r="F16" s="56" t="s">
        <v>62</v>
      </c>
      <c r="G16" s="56" t="s">
        <v>12</v>
      </c>
      <c r="H16" s="56">
        <v>243222</v>
      </c>
      <c r="I16" s="51">
        <v>23</v>
      </c>
      <c r="J16" s="50">
        <v>24</v>
      </c>
      <c r="K16" s="3">
        <v>20</v>
      </c>
      <c r="L16" s="50">
        <v>44</v>
      </c>
      <c r="M16" s="50">
        <v>13</v>
      </c>
      <c r="N16" s="90">
        <f>SUM(I16:M16)-13</f>
        <v>111</v>
      </c>
      <c r="O16" s="3">
        <v>7</v>
      </c>
    </row>
    <row r="17" spans="2:15" ht="20.100000000000001" customHeight="1" x14ac:dyDescent="0.25">
      <c r="B17" s="64">
        <v>36</v>
      </c>
      <c r="C17" s="65" t="s">
        <v>55</v>
      </c>
      <c r="D17" s="61">
        <v>240364</v>
      </c>
      <c r="E17" s="61" t="s">
        <v>6</v>
      </c>
      <c r="F17" s="66" t="s">
        <v>56</v>
      </c>
      <c r="G17" s="56" t="s">
        <v>55</v>
      </c>
      <c r="H17" s="61">
        <v>240364</v>
      </c>
      <c r="I17" s="49">
        <v>22</v>
      </c>
      <c r="J17" s="50">
        <v>13</v>
      </c>
      <c r="K17" s="3"/>
      <c r="L17" s="50">
        <v>30</v>
      </c>
      <c r="M17" s="50">
        <v>13</v>
      </c>
      <c r="N17" s="90">
        <f>SUM(I17:M17)-13</f>
        <v>65</v>
      </c>
      <c r="O17" s="3">
        <v>8</v>
      </c>
    </row>
    <row r="18" spans="2:15" ht="20.100000000000001" customHeight="1" x14ac:dyDescent="0.25">
      <c r="B18" s="75">
        <v>82</v>
      </c>
      <c r="C18" s="76" t="s">
        <v>87</v>
      </c>
      <c r="D18" s="77">
        <v>241055</v>
      </c>
      <c r="E18" s="78" t="s">
        <v>6</v>
      </c>
      <c r="F18" s="79" t="s">
        <v>92</v>
      </c>
      <c r="G18" s="78" t="s">
        <v>93</v>
      </c>
      <c r="H18" s="77">
        <v>241055</v>
      </c>
      <c r="I18" s="5"/>
      <c r="J18" s="3"/>
      <c r="K18" s="3">
        <v>30</v>
      </c>
      <c r="L18" s="3"/>
      <c r="M18" s="3"/>
      <c r="N18" s="90">
        <f>SUM(I18:M18)</f>
        <v>30</v>
      </c>
      <c r="O18" s="3">
        <v>13</v>
      </c>
    </row>
    <row r="19" spans="2:15" ht="20.100000000000001" customHeight="1" x14ac:dyDescent="0.25">
      <c r="B19" s="64">
        <v>51</v>
      </c>
      <c r="C19" s="65" t="s">
        <v>59</v>
      </c>
      <c r="D19" s="61">
        <v>243231</v>
      </c>
      <c r="E19" s="61" t="s">
        <v>4</v>
      </c>
      <c r="F19" s="56" t="s">
        <v>49</v>
      </c>
      <c r="G19" s="56" t="s">
        <v>5</v>
      </c>
      <c r="H19" s="61">
        <v>243231</v>
      </c>
      <c r="I19" s="49">
        <v>10</v>
      </c>
      <c r="J19" s="50">
        <v>9</v>
      </c>
      <c r="K19" s="3">
        <v>8</v>
      </c>
      <c r="L19" s="50">
        <v>3</v>
      </c>
      <c r="M19" s="50">
        <v>6</v>
      </c>
      <c r="N19" s="90">
        <f>SUM(I19:M19)-3</f>
        <v>33</v>
      </c>
      <c r="O19" s="3">
        <v>12</v>
      </c>
    </row>
    <row r="20" spans="2:15" ht="19.149999999999999" customHeight="1" x14ac:dyDescent="0.25">
      <c r="B20" s="22">
        <v>11</v>
      </c>
      <c r="C20" s="17" t="s">
        <v>81</v>
      </c>
      <c r="D20" s="18">
        <v>240053</v>
      </c>
      <c r="E20" s="18" t="s">
        <v>4</v>
      </c>
      <c r="F20" s="23" t="s">
        <v>83</v>
      </c>
      <c r="G20" s="19" t="s">
        <v>81</v>
      </c>
      <c r="H20" s="18">
        <v>240053</v>
      </c>
      <c r="I20" s="5"/>
      <c r="J20" s="3">
        <v>13</v>
      </c>
      <c r="K20" s="3">
        <v>13</v>
      </c>
      <c r="L20" s="3">
        <v>9</v>
      </c>
      <c r="M20" s="3"/>
      <c r="N20" s="90">
        <f>SUM(I20:M20)</f>
        <v>35</v>
      </c>
      <c r="O20" s="3">
        <v>10</v>
      </c>
    </row>
    <row r="21" spans="2:15" ht="20.100000000000001" customHeight="1" x14ac:dyDescent="0.25">
      <c r="B21" s="64">
        <v>8</v>
      </c>
      <c r="C21" s="65" t="s">
        <v>9</v>
      </c>
      <c r="D21" s="61">
        <v>243235</v>
      </c>
      <c r="E21" s="56">
        <v>1</v>
      </c>
      <c r="F21" s="56" t="s">
        <v>49</v>
      </c>
      <c r="G21" s="68" t="s">
        <v>67</v>
      </c>
      <c r="H21" s="71">
        <v>243235</v>
      </c>
      <c r="I21" s="5">
        <v>0</v>
      </c>
      <c r="J21" s="3">
        <v>24</v>
      </c>
      <c r="K21" s="3"/>
      <c r="L21" s="3">
        <v>10</v>
      </c>
      <c r="M21" s="3"/>
      <c r="N21" s="90">
        <f>SUM(I21:M21)</f>
        <v>34</v>
      </c>
      <c r="O21" s="3">
        <v>11</v>
      </c>
    </row>
    <row r="22" spans="2:15" ht="20.100000000000001" customHeight="1" x14ac:dyDescent="0.25">
      <c r="B22" s="64">
        <v>1</v>
      </c>
      <c r="C22" s="65" t="s">
        <v>65</v>
      </c>
      <c r="D22" s="61">
        <v>243261</v>
      </c>
      <c r="E22" s="56" t="s">
        <v>4</v>
      </c>
      <c r="F22" s="66" t="s">
        <v>51</v>
      </c>
      <c r="G22" s="56" t="s">
        <v>65</v>
      </c>
      <c r="H22" s="61">
        <v>243261</v>
      </c>
      <c r="I22" s="49">
        <v>8</v>
      </c>
      <c r="J22" s="50">
        <v>15</v>
      </c>
      <c r="K22" s="3"/>
      <c r="L22" s="50">
        <v>3</v>
      </c>
      <c r="M22" s="50">
        <v>13</v>
      </c>
      <c r="N22" s="90">
        <f>SUM(I22:M22)-3</f>
        <v>36</v>
      </c>
      <c r="O22" s="3">
        <v>9</v>
      </c>
    </row>
    <row r="23" spans="2:15" ht="20.100000000000001" customHeight="1" x14ac:dyDescent="0.25">
      <c r="B23" s="56">
        <v>2</v>
      </c>
      <c r="C23" s="65" t="s">
        <v>66</v>
      </c>
      <c r="D23" s="61">
        <v>241267</v>
      </c>
      <c r="E23" s="56" t="s">
        <v>4</v>
      </c>
      <c r="F23" s="56" t="s">
        <v>51</v>
      </c>
      <c r="G23" s="56" t="s">
        <v>66</v>
      </c>
      <c r="H23" s="61">
        <v>241267</v>
      </c>
      <c r="I23" s="49">
        <v>20</v>
      </c>
      <c r="J23" s="50"/>
      <c r="K23" s="3"/>
      <c r="L23" s="50"/>
      <c r="M23" s="50"/>
      <c r="N23" s="90">
        <f>SUM(I23:M23)</f>
        <v>20</v>
      </c>
      <c r="O23" s="3">
        <v>16</v>
      </c>
    </row>
    <row r="24" spans="2:15" ht="20.100000000000001" customHeight="1" x14ac:dyDescent="0.25">
      <c r="B24" s="58">
        <v>90</v>
      </c>
      <c r="C24" s="65" t="s">
        <v>60</v>
      </c>
      <c r="D24" s="61">
        <v>243254</v>
      </c>
      <c r="E24" s="61" t="s">
        <v>4</v>
      </c>
      <c r="F24" s="56" t="s">
        <v>49</v>
      </c>
      <c r="G24" s="56" t="s">
        <v>61</v>
      </c>
      <c r="H24" s="72">
        <v>241686</v>
      </c>
      <c r="I24" s="49">
        <v>13</v>
      </c>
      <c r="J24" s="50">
        <v>4</v>
      </c>
      <c r="K24" s="3">
        <v>0</v>
      </c>
      <c r="L24" s="50">
        <v>6</v>
      </c>
      <c r="M24" s="50"/>
      <c r="N24" s="90">
        <f>SUM(I24:M24)</f>
        <v>23</v>
      </c>
      <c r="O24" s="3">
        <v>15</v>
      </c>
    </row>
    <row r="25" spans="2:15" ht="20.100000000000001" customHeight="1" x14ac:dyDescent="0.25">
      <c r="B25" s="80">
        <v>27</v>
      </c>
      <c r="C25" s="83" t="s">
        <v>89</v>
      </c>
      <c r="D25" s="84">
        <v>243238</v>
      </c>
      <c r="E25" s="85" t="s">
        <v>6</v>
      </c>
      <c r="F25" s="85" t="s">
        <v>94</v>
      </c>
      <c r="G25" s="85" t="s">
        <v>104</v>
      </c>
      <c r="H25" s="87">
        <v>243238</v>
      </c>
      <c r="I25" s="34"/>
      <c r="J25" s="3"/>
      <c r="K25" s="3">
        <v>17</v>
      </c>
      <c r="L25" s="3"/>
      <c r="M25" s="3"/>
      <c r="N25" s="90">
        <f>SUM(I25:M25)</f>
        <v>17</v>
      </c>
      <c r="O25" s="3">
        <v>18</v>
      </c>
    </row>
    <row r="26" spans="2:15" ht="20.100000000000001" customHeight="1" x14ac:dyDescent="0.25">
      <c r="B26" s="58">
        <v>15</v>
      </c>
      <c r="C26" s="82" t="s">
        <v>57</v>
      </c>
      <c r="D26" s="71">
        <v>24024</v>
      </c>
      <c r="E26" s="71">
        <v>1</v>
      </c>
      <c r="F26" s="68" t="s">
        <v>51</v>
      </c>
      <c r="G26" s="68" t="s">
        <v>58</v>
      </c>
      <c r="H26" s="86">
        <v>242253</v>
      </c>
      <c r="I26" s="49">
        <v>3</v>
      </c>
      <c r="J26" s="50">
        <v>11</v>
      </c>
      <c r="K26" s="3"/>
      <c r="L26" s="50"/>
      <c r="M26" s="50"/>
      <c r="N26" s="90">
        <f>SUM(I26:M26)</f>
        <v>14</v>
      </c>
      <c r="O26" s="3">
        <v>19</v>
      </c>
    </row>
    <row r="27" spans="2:15" ht="20.100000000000001" customHeight="1" x14ac:dyDescent="0.25">
      <c r="B27" s="24">
        <v>9</v>
      </c>
      <c r="C27" s="17" t="s">
        <v>82</v>
      </c>
      <c r="D27" s="18">
        <v>243265</v>
      </c>
      <c r="E27" s="18" t="s">
        <v>4</v>
      </c>
      <c r="F27" s="23" t="s">
        <v>84</v>
      </c>
      <c r="G27" s="19" t="s">
        <v>82</v>
      </c>
      <c r="H27" s="18">
        <v>243265</v>
      </c>
      <c r="I27" s="5"/>
      <c r="J27" s="3">
        <v>8</v>
      </c>
      <c r="K27" s="3">
        <v>6</v>
      </c>
      <c r="L27" s="3">
        <v>9</v>
      </c>
      <c r="M27" s="3"/>
      <c r="N27" s="90">
        <f>SUM(I27:M27)</f>
        <v>23</v>
      </c>
      <c r="O27" s="3">
        <v>14</v>
      </c>
    </row>
    <row r="28" spans="2:15" ht="20.100000000000001" customHeight="1" x14ac:dyDescent="0.25">
      <c r="B28" s="81">
        <v>19</v>
      </c>
      <c r="C28" s="69" t="s">
        <v>71</v>
      </c>
      <c r="D28" s="61">
        <v>243242</v>
      </c>
      <c r="E28" s="59" t="s">
        <v>4</v>
      </c>
      <c r="F28" s="66" t="s">
        <v>51</v>
      </c>
      <c r="G28" s="56" t="s">
        <v>29</v>
      </c>
      <c r="H28" s="59">
        <v>243242</v>
      </c>
      <c r="I28" s="5">
        <v>13</v>
      </c>
      <c r="J28" s="3"/>
      <c r="K28" s="3"/>
      <c r="L28" s="3"/>
      <c r="M28" s="3"/>
      <c r="N28" s="90">
        <f>SUM(I28:M28)</f>
        <v>13</v>
      </c>
      <c r="O28" s="3">
        <v>20</v>
      </c>
    </row>
    <row r="29" spans="2:15" ht="20.100000000000001" customHeight="1" x14ac:dyDescent="0.25">
      <c r="B29" s="75">
        <v>25</v>
      </c>
      <c r="C29" s="76" t="s">
        <v>90</v>
      </c>
      <c r="D29" s="77">
        <v>243268</v>
      </c>
      <c r="E29" s="78">
        <v>3</v>
      </c>
      <c r="F29" s="79" t="s">
        <v>95</v>
      </c>
      <c r="G29" s="78" t="s">
        <v>96</v>
      </c>
      <c r="H29" s="77">
        <v>243268</v>
      </c>
      <c r="I29" s="5"/>
      <c r="J29" s="3"/>
      <c r="K29" s="3">
        <v>11</v>
      </c>
      <c r="L29" s="3"/>
      <c r="M29" s="3"/>
      <c r="N29" s="90">
        <f>SUM(I29:M29)</f>
        <v>11</v>
      </c>
      <c r="O29" s="3">
        <v>22</v>
      </c>
    </row>
    <row r="30" spans="2:15" ht="19.149999999999999" customHeight="1" x14ac:dyDescent="0.25">
      <c r="B30" s="75">
        <v>50</v>
      </c>
      <c r="C30" s="76" t="s">
        <v>91</v>
      </c>
      <c r="D30" s="77">
        <v>243269</v>
      </c>
      <c r="E30" s="78" t="s">
        <v>4</v>
      </c>
      <c r="F30" s="79" t="s">
        <v>97</v>
      </c>
      <c r="G30" s="78" t="s">
        <v>98</v>
      </c>
      <c r="H30" s="77">
        <v>241691</v>
      </c>
      <c r="I30" s="5"/>
      <c r="J30" s="3"/>
      <c r="K30" s="3">
        <v>8</v>
      </c>
      <c r="L30" s="3"/>
      <c r="M30" s="3"/>
      <c r="N30" s="90">
        <f>SUM(I30:M30)</f>
        <v>8</v>
      </c>
      <c r="O30" s="3">
        <v>23</v>
      </c>
    </row>
    <row r="31" spans="2:15" ht="21" customHeight="1" x14ac:dyDescent="0.25">
      <c r="B31" s="30">
        <v>156</v>
      </c>
      <c r="C31" s="31" t="s">
        <v>99</v>
      </c>
      <c r="D31" s="32">
        <v>243275</v>
      </c>
      <c r="E31" s="32" t="s">
        <v>4</v>
      </c>
      <c r="F31" s="26" t="s">
        <v>77</v>
      </c>
      <c r="G31" s="26" t="s">
        <v>100</v>
      </c>
      <c r="H31" s="33">
        <v>24003</v>
      </c>
      <c r="I31" s="5"/>
      <c r="J31" s="3"/>
      <c r="K31" s="3"/>
      <c r="L31" s="3">
        <v>18</v>
      </c>
      <c r="M31" s="3"/>
      <c r="N31" s="90">
        <f>SUM(I31:M31)</f>
        <v>18</v>
      </c>
      <c r="O31" s="3">
        <v>17</v>
      </c>
    </row>
    <row r="32" spans="2:15" ht="25.15" customHeight="1" x14ac:dyDescent="0.25">
      <c r="B32" s="30">
        <v>32</v>
      </c>
      <c r="C32" s="35" t="s">
        <v>86</v>
      </c>
      <c r="D32" s="32">
        <v>243245</v>
      </c>
      <c r="E32" s="32" t="s">
        <v>4</v>
      </c>
      <c r="F32" s="26" t="s">
        <v>92</v>
      </c>
      <c r="G32" s="26" t="s">
        <v>101</v>
      </c>
      <c r="H32" s="33">
        <v>243245</v>
      </c>
      <c r="I32" s="5"/>
      <c r="J32" s="3"/>
      <c r="K32" s="3"/>
      <c r="L32" s="3">
        <v>12</v>
      </c>
      <c r="M32" s="3"/>
      <c r="N32" s="90">
        <f>SUM(I32:M32)</f>
        <v>12</v>
      </c>
      <c r="O32" s="3">
        <v>21</v>
      </c>
    </row>
    <row r="33" spans="2:24" ht="15" customHeight="1" thickBot="1" x14ac:dyDescent="0.3">
      <c r="B33" s="102" t="s">
        <v>3</v>
      </c>
      <c r="C33" s="103"/>
      <c r="D33" s="36"/>
      <c r="E33" s="104" t="s">
        <v>31</v>
      </c>
      <c r="F33" s="104"/>
      <c r="G33" s="37"/>
      <c r="H33" s="38"/>
      <c r="I33" s="39"/>
      <c r="J33" s="3"/>
      <c r="K33" s="3"/>
      <c r="L33" s="3"/>
      <c r="M33" s="3"/>
      <c r="N33" s="3"/>
      <c r="O33" s="3"/>
    </row>
    <row r="34" spans="2:24" x14ac:dyDescent="0.25">
      <c r="G34" s="40"/>
      <c r="I34" s="41"/>
    </row>
    <row r="35" spans="2:24" x14ac:dyDescent="0.25">
      <c r="B35" s="42" t="s">
        <v>2</v>
      </c>
      <c r="C35" s="42"/>
      <c r="F35" s="42"/>
      <c r="G35" s="42" t="s">
        <v>1</v>
      </c>
      <c r="H35" s="43"/>
      <c r="I35" s="42"/>
    </row>
    <row r="36" spans="2:24" x14ac:dyDescent="0.25">
      <c r="G36" s="42" t="s">
        <v>105</v>
      </c>
      <c r="H36" s="44"/>
      <c r="J36" s="42"/>
      <c r="K36" s="42"/>
      <c r="L36" s="42"/>
      <c r="R36" s="42"/>
      <c r="S36" s="42"/>
      <c r="T36" s="42"/>
      <c r="U36" s="42"/>
      <c r="V36" s="42"/>
      <c r="W36" s="42"/>
      <c r="X36" s="42"/>
    </row>
    <row r="37" spans="2:24" x14ac:dyDescent="0.25">
      <c r="H37" s="44"/>
      <c r="R37" s="42"/>
      <c r="S37" s="42"/>
      <c r="T37" s="42"/>
      <c r="U37" s="42"/>
      <c r="V37" s="42"/>
      <c r="W37" s="42"/>
      <c r="X37" s="42"/>
    </row>
    <row r="38" spans="2:24" x14ac:dyDescent="0.25">
      <c r="B38" s="42" t="s">
        <v>0</v>
      </c>
      <c r="C38" s="42"/>
      <c r="G38" s="42" t="s">
        <v>106</v>
      </c>
      <c r="H38" s="43"/>
      <c r="I38" s="42"/>
      <c r="R38" s="42"/>
      <c r="S38" s="42"/>
      <c r="T38" s="42"/>
      <c r="U38" s="42"/>
      <c r="V38" s="42"/>
      <c r="W38" s="42"/>
      <c r="X38" s="42"/>
    </row>
    <row r="39" spans="2:24" x14ac:dyDescent="0.25">
      <c r="F39" s="42"/>
      <c r="G39" s="42" t="s">
        <v>107</v>
      </c>
      <c r="H39" s="44"/>
      <c r="J39" s="42"/>
      <c r="K39" s="42"/>
      <c r="L39" s="42"/>
      <c r="R39" s="42"/>
      <c r="S39" s="42"/>
      <c r="T39" s="42"/>
      <c r="U39" s="42"/>
      <c r="V39" s="42"/>
      <c r="W39" s="42"/>
      <c r="X39" s="42"/>
    </row>
    <row r="40" spans="2:24" x14ac:dyDescent="0.25">
      <c r="H40" s="44"/>
      <c r="I40" s="41"/>
      <c r="R40" s="42"/>
      <c r="S40" s="42"/>
      <c r="T40" s="42"/>
      <c r="U40" s="42"/>
      <c r="V40" s="42"/>
      <c r="W40" s="42"/>
      <c r="X40" s="42"/>
    </row>
  </sheetData>
  <sortState ref="N2:N40">
    <sortCondition descending="1" ref="N10:N30"/>
  </sortState>
  <mergeCells count="10">
    <mergeCell ref="B33:C33"/>
    <mergeCell ref="E33:F33"/>
    <mergeCell ref="B2:D2"/>
    <mergeCell ref="I2:I3"/>
    <mergeCell ref="B3:D3"/>
    <mergeCell ref="B4:F4"/>
    <mergeCell ref="B5:F5"/>
    <mergeCell ref="B6:C7"/>
    <mergeCell ref="D6:G6"/>
    <mergeCell ref="D7:G8"/>
  </mergeCells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S1600</vt:lpstr>
      <vt:lpstr>А5723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Гусев Дмитрий Сергеевич</dc:creator>
  <cp:lastModifiedBy>Гусев Дмитрий Сергеевич</cp:lastModifiedBy>
  <cp:lastPrinted>2024-01-13T06:51:27Z</cp:lastPrinted>
  <dcterms:created xsi:type="dcterms:W3CDTF">2024-01-12T14:33:57Z</dcterms:created>
  <dcterms:modified xsi:type="dcterms:W3CDTF">2024-10-12T12:58:58Z</dcterms:modified>
</cp:coreProperties>
</file>